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tl.umsl.edu\steamboat\t\thaxtonm\My Documents\Fact Book Documents\Excel\Fact Book\"/>
    </mc:Choice>
  </mc:AlternateContent>
  <bookViews>
    <workbookView xWindow="0" yWindow="0" windowWidth="28800" windowHeight="12300"/>
  </bookViews>
  <sheets>
    <sheet name="assets_liabilities_net_position" sheetId="4" r:id="rId1"/>
  </sheets>
  <definedNames>
    <definedName name="_xlnm.Print_Area" localSheetId="0">assets_liabilities_net_position!$A$1:$Y$59</definedName>
  </definedNames>
  <calcPr calcId="162913"/>
</workbook>
</file>

<file path=xl/calcChain.xml><?xml version="1.0" encoding="utf-8"?>
<calcChain xmlns="http://schemas.openxmlformats.org/spreadsheetml/2006/main">
  <c r="W42" i="4" l="1"/>
  <c r="X20" i="4"/>
  <c r="W40" i="4"/>
  <c r="W33" i="4"/>
  <c r="W28" i="4"/>
  <c r="W51" i="4" s="1"/>
  <c r="W20" i="4"/>
  <c r="W43" i="4" s="1"/>
  <c r="W14" i="4"/>
  <c r="W46" i="4" s="1"/>
  <c r="W48" i="4" l="1"/>
  <c r="W35" i="4"/>
  <c r="W37" i="4" s="1"/>
  <c r="W49" i="4"/>
  <c r="W36" i="4"/>
  <c r="W50" i="4"/>
  <c r="W41" i="4"/>
  <c r="V48" i="4"/>
  <c r="V33" i="4"/>
  <c r="V28" i="4"/>
  <c r="V20" i="4"/>
  <c r="V14" i="4"/>
  <c r="V49" i="4" s="1"/>
  <c r="V36" i="4" l="1"/>
  <c r="V50" i="4"/>
  <c r="V43" i="4"/>
  <c r="V40" i="4"/>
  <c r="V51" i="4"/>
  <c r="V46" i="4"/>
  <c r="V35" i="4"/>
  <c r="V41" i="4"/>
  <c r="U48" i="4"/>
  <c r="U33" i="4"/>
  <c r="U28" i="4"/>
  <c r="U20" i="4"/>
  <c r="U14" i="4"/>
  <c r="U49" i="4" s="1"/>
  <c r="U36" i="4" l="1"/>
  <c r="U50" i="4"/>
  <c r="U43" i="4"/>
  <c r="U40" i="4"/>
  <c r="U51" i="4"/>
  <c r="U46" i="4"/>
  <c r="V37" i="4"/>
  <c r="U35" i="4"/>
  <c r="U41" i="4"/>
  <c r="T33" i="4"/>
  <c r="T28" i="4"/>
  <c r="T20" i="4"/>
  <c r="T14" i="4"/>
  <c r="T49" i="4" s="1"/>
  <c r="T51" i="4" l="1"/>
  <c r="T46" i="4"/>
  <c r="U37" i="4"/>
  <c r="T43" i="4"/>
  <c r="T48" i="4"/>
  <c r="T36" i="4"/>
  <c r="T50" i="4"/>
  <c r="T40" i="4"/>
  <c r="T35" i="4"/>
  <c r="T41" i="4"/>
  <c r="S33" i="4"/>
  <c r="S28" i="4"/>
  <c r="S20" i="4"/>
  <c r="S14" i="4"/>
  <c r="S46" i="4" s="1"/>
  <c r="S43" i="4" l="1"/>
  <c r="S51" i="4"/>
  <c r="T37" i="4"/>
  <c r="S35" i="4"/>
  <c r="S37" i="4" s="1"/>
  <c r="S50" i="4"/>
  <c r="S40" i="4"/>
  <c r="S48" i="4"/>
  <c r="S41" i="4"/>
  <c r="S49" i="4"/>
  <c r="S36" i="4"/>
  <c r="R33" i="4"/>
  <c r="R28" i="4"/>
  <c r="R51" i="4" s="1"/>
  <c r="R20" i="4"/>
  <c r="R14" i="4"/>
  <c r="R50" i="4" s="1"/>
  <c r="R46" i="4" l="1"/>
  <c r="R43" i="4"/>
  <c r="R40" i="4"/>
  <c r="R48" i="4"/>
  <c r="R35" i="4"/>
  <c r="R41" i="4"/>
  <c r="R49" i="4"/>
  <c r="R36" i="4"/>
  <c r="X33" i="4"/>
  <c r="X28" i="4"/>
  <c r="X14" i="4"/>
  <c r="X42" i="4" s="1"/>
  <c r="R37" i="4" l="1"/>
  <c r="X49" i="4"/>
  <c r="X35" i="4"/>
  <c r="X48" i="4"/>
  <c r="X36" i="4"/>
  <c r="X50" i="4"/>
  <c r="X43" i="4"/>
  <c r="X40" i="4"/>
  <c r="X51" i="4"/>
  <c r="X46" i="4"/>
  <c r="X41" i="4"/>
  <c r="P33" i="4"/>
  <c r="P28" i="4"/>
  <c r="P20" i="4"/>
  <c r="P14" i="4"/>
  <c r="P49" i="4" s="1"/>
  <c r="X37" i="4" l="1"/>
  <c r="P43" i="4"/>
  <c r="P51" i="4"/>
  <c r="P36" i="4"/>
  <c r="P40" i="4"/>
  <c r="P48" i="4"/>
  <c r="P50" i="4"/>
  <c r="P35" i="4"/>
  <c r="P37" i="4" s="1"/>
  <c r="P41" i="4"/>
  <c r="P46" i="4"/>
  <c r="O33" i="4"/>
  <c r="O28" i="4"/>
  <c r="O51" i="4"/>
  <c r="O20" i="4"/>
  <c r="O14" i="4"/>
  <c r="O50" i="4"/>
  <c r="N33" i="4"/>
  <c r="N28" i="4"/>
  <c r="N20" i="4"/>
  <c r="N14" i="4"/>
  <c r="N50" i="4" s="1"/>
  <c r="M33" i="4"/>
  <c r="M28" i="4"/>
  <c r="M51" i="4" s="1"/>
  <c r="M20" i="4"/>
  <c r="M14" i="4"/>
  <c r="M50" i="4" s="1"/>
  <c r="L33" i="4"/>
  <c r="L28" i="4"/>
  <c r="L51" i="4" s="1"/>
  <c r="L20" i="4"/>
  <c r="L14" i="4"/>
  <c r="L35" i="4" s="1"/>
  <c r="L50" i="4"/>
  <c r="K33" i="4"/>
  <c r="K28" i="4"/>
  <c r="K20" i="4"/>
  <c r="K14" i="4"/>
  <c r="K41" i="4" s="1"/>
  <c r="K50" i="4"/>
  <c r="J28" i="4"/>
  <c r="J14" i="4"/>
  <c r="J48" i="4" s="1"/>
  <c r="J50" i="4"/>
  <c r="J49" i="4"/>
  <c r="J20" i="4"/>
  <c r="J43" i="4" s="1"/>
  <c r="J41" i="4"/>
  <c r="J35" i="4"/>
  <c r="J33" i="4"/>
  <c r="I33" i="4"/>
  <c r="I28" i="4"/>
  <c r="I51" i="4" s="1"/>
  <c r="I20" i="4"/>
  <c r="I14" i="4"/>
  <c r="I48" i="4" s="1"/>
  <c r="H28" i="4"/>
  <c r="H51" i="4" s="1"/>
  <c r="H14" i="4"/>
  <c r="H48" i="4" s="1"/>
  <c r="H20" i="4"/>
  <c r="H33" i="4"/>
  <c r="Q33" i="4"/>
  <c r="G33" i="4"/>
  <c r="G28" i="4"/>
  <c r="G14" i="4"/>
  <c r="G48" i="4" s="1"/>
  <c r="G20" i="4"/>
  <c r="K49" i="4"/>
  <c r="K40" i="4"/>
  <c r="L41" i="4"/>
  <c r="L46" i="4"/>
  <c r="L49" i="4"/>
  <c r="L48" i="4"/>
  <c r="M36" i="4"/>
  <c r="K36" i="4"/>
  <c r="Q28" i="4"/>
  <c r="Q20" i="4"/>
  <c r="Q14" i="4"/>
  <c r="Q40" i="4" s="1"/>
  <c r="O35" i="4"/>
  <c r="O41" i="4"/>
  <c r="O46" i="4"/>
  <c r="O49" i="4"/>
  <c r="O36" i="4"/>
  <c r="O40" i="4"/>
  <c r="O48" i="4"/>
  <c r="H41" i="4" l="1"/>
  <c r="G41" i="4"/>
  <c r="K46" i="4"/>
  <c r="L40" i="4"/>
  <c r="I41" i="4"/>
  <c r="I43" i="4"/>
  <c r="J36" i="4"/>
  <c r="J46" i="4"/>
  <c r="I36" i="4"/>
  <c r="G43" i="4"/>
  <c r="O37" i="4"/>
  <c r="I40" i="4"/>
  <c r="H49" i="4"/>
  <c r="K43" i="4"/>
  <c r="H43" i="4"/>
  <c r="N49" i="4"/>
  <c r="K35" i="4"/>
  <c r="M35" i="4"/>
  <c r="M37" i="4" s="1"/>
  <c r="L36" i="4"/>
  <c r="L37" i="4" s="1"/>
  <c r="G46" i="4"/>
  <c r="G36" i="4"/>
  <c r="G50" i="4"/>
  <c r="J40" i="4"/>
  <c r="J51" i="4"/>
  <c r="K51" i="4"/>
  <c r="L43" i="4"/>
  <c r="M41" i="4"/>
  <c r="M43" i="4"/>
  <c r="K37" i="4"/>
  <c r="M49" i="4"/>
  <c r="H46" i="4"/>
  <c r="G35" i="4"/>
  <c r="G51" i="4"/>
  <c r="H36" i="4"/>
  <c r="N46" i="4"/>
  <c r="M46" i="4"/>
  <c r="N43" i="4"/>
  <c r="N48" i="4"/>
  <c r="N41" i="4"/>
  <c r="I50" i="4"/>
  <c r="N40" i="4"/>
  <c r="I46" i="4"/>
  <c r="M48" i="4"/>
  <c r="I35" i="4"/>
  <c r="G49" i="4"/>
  <c r="G40" i="4"/>
  <c r="H35" i="4"/>
  <c r="H50" i="4"/>
  <c r="I49" i="4"/>
  <c r="J37" i="4"/>
  <c r="N51" i="4"/>
  <c r="O43" i="4"/>
  <c r="Q51" i="4"/>
  <c r="N36" i="4"/>
  <c r="N35" i="4"/>
  <c r="K48" i="4"/>
  <c r="M40" i="4"/>
  <c r="H40" i="4"/>
  <c r="Q46" i="4"/>
  <c r="Q36" i="4"/>
  <c r="Q48" i="4"/>
  <c r="Q41" i="4"/>
  <c r="Q49" i="4"/>
  <c r="Q35" i="4"/>
  <c r="Q37" i="4" s="1"/>
  <c r="Q50" i="4"/>
  <c r="Q43" i="4"/>
  <c r="I37" i="4" l="1"/>
  <c r="G37" i="4"/>
  <c r="H37" i="4"/>
  <c r="N37" i="4"/>
</calcChain>
</file>

<file path=xl/sharedStrings.xml><?xml version="1.0" encoding="utf-8"?>
<sst xmlns="http://schemas.openxmlformats.org/spreadsheetml/2006/main" count="58" uniqueCount="46">
  <si>
    <t>Assets:</t>
  </si>
  <si>
    <t>Total Current Assets</t>
  </si>
  <si>
    <t>Total Noncurrent Assets</t>
  </si>
  <si>
    <t>Total Assets</t>
  </si>
  <si>
    <t>Liabilities:</t>
  </si>
  <si>
    <t>Total Current Liabilities</t>
  </si>
  <si>
    <t>Total Noncurrent Liabilities</t>
  </si>
  <si>
    <t>Total Liabilities</t>
  </si>
  <si>
    <t>Invested in Capital Assets, Net of Related Debt</t>
  </si>
  <si>
    <t>Restricted -</t>
  </si>
  <si>
    <t>Nonexpendable</t>
  </si>
  <si>
    <t>Expendable</t>
  </si>
  <si>
    <t>Unrestricted</t>
  </si>
  <si>
    <t>UNIVERSITY OF MISSOURI-ST. LOUIS</t>
  </si>
  <si>
    <t>(in thousands of dollars)</t>
  </si>
  <si>
    <t>Current Assets</t>
  </si>
  <si>
    <t>Noncurrent Assets</t>
  </si>
  <si>
    <t>Current Liabilities</t>
  </si>
  <si>
    <t>Noncurrent Liabilities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</si>
  <si>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</si>
  <si>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</si>
  <si>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</si>
  <si>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</si>
  <si>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</si>
  <si>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</si>
  <si>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</si>
  <si>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</si>
  <si>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As a % of Total Assets</t>
  </si>
  <si>
    <t>FY2010</t>
  </si>
  <si>
    <t>FY2011</t>
  </si>
  <si>
    <t>FY2012</t>
  </si>
  <si>
    <t>FY2013</t>
  </si>
  <si>
    <t>FY2014</t>
  </si>
  <si>
    <t>Net Position:</t>
  </si>
  <si>
    <t>Total Net Position</t>
  </si>
  <si>
    <t>(1)  Certain prior year balances may have been reclassified to conform with a subsequent year's presentation.</t>
  </si>
  <si>
    <t>(2)  Starting in FY2013, Net Assets was changed to Net Position. This term is now used for all years.</t>
  </si>
  <si>
    <t>Notes:</t>
  </si>
  <si>
    <r>
      <t>TABLE 4-1. ASSETS, LIABILITIES, AND NET POSITION BY CATEGORY</t>
    </r>
    <r>
      <rPr>
        <b/>
        <sz val="8"/>
        <rFont val="Times New Roman"/>
        <family val="1"/>
      </rPr>
      <t xml:space="preserve"> (1)(2)</t>
    </r>
  </si>
  <si>
    <t>FY2015</t>
  </si>
  <si>
    <t>FY2016</t>
  </si>
  <si>
    <t>FY2017</t>
  </si>
  <si>
    <t>FY2018</t>
  </si>
  <si>
    <t>Deferred Inflow of Resources</t>
  </si>
  <si>
    <t>FY2019</t>
  </si>
  <si>
    <t>Source:  University of Missouri System Financial Report and Supplemental Schedules (most recent FY2019)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</si>
</sst>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10"/>
      <name val="Times New Roman"/>
      <family val="1"/>
    </font>
    <font>
      <u/>
      <sz val="9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Fill="1" applyBorder="1"/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3" fillId="0" borderId="0" xfId="0" applyFont="1" applyBorder="1"/>
    <xf numFmtId="0" fontId="2" fillId="0" borderId="2" xfId="0" applyFont="1" applyBorder="1"/>
    <xf numFmtId="0" fontId="3" fillId="0" borderId="5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3" fontId="3" fillId="0" borderId="6" xfId="0" applyNumberFormat="1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6" xfId="0" applyFont="1" applyBorder="1"/>
    <xf numFmtId="14" fontId="2" fillId="0" borderId="7" xfId="0" quotePrefix="1" applyNumberFormat="1" applyFont="1" applyBorder="1" applyAlignment="1">
      <alignment horizontal="right"/>
    </xf>
    <xf numFmtId="0" fontId="3" fillId="0" borderId="8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left" indent="1"/>
    </xf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5" fillId="0" borderId="0" xfId="0" applyFont="1" applyBorder="1"/>
    <xf numFmtId="3" fontId="0" fillId="0" borderId="0" xfId="0" applyNumberFormat="1" applyBorder="1"/>
    <xf numFmtId="0" fontId="0" fillId="0" borderId="0" xfId="0" applyBorder="1" applyAlignment="1">
      <alignment horizontal="left" indent="2"/>
    </xf>
    <xf numFmtId="3" fontId="5" fillId="0" borderId="0" xfId="0" applyNumberFormat="1" applyFont="1" applyBorder="1"/>
    <xf numFmtId="3" fontId="0" fillId="0" borderId="0" xfId="0" applyNumberFormat="1" applyBorder="1" applyAlignment="1">
      <alignment horizontal="left" indent="1"/>
    </xf>
    <xf numFmtId="3" fontId="2" fillId="0" borderId="0" xfId="0" applyNumberFormat="1" applyFont="1" applyBorder="1"/>
    <xf numFmtId="0" fontId="2" fillId="0" borderId="0" xfId="0" applyFont="1" applyBorder="1"/>
    <xf numFmtId="3" fontId="0" fillId="0" borderId="7" xfId="0" applyNumberFormat="1" applyBorder="1"/>
    <xf numFmtId="42" fontId="0" fillId="0" borderId="0" xfId="0" applyNumberFormat="1" applyBorder="1"/>
    <xf numFmtId="42" fontId="2" fillId="0" borderId="11" xfId="0" applyNumberFormat="1" applyFont="1" applyBorder="1"/>
    <xf numFmtId="41" fontId="0" fillId="0" borderId="0" xfId="0" applyNumberFormat="1" applyBorder="1"/>
    <xf numFmtId="41" fontId="2" fillId="0" borderId="8" xfId="0" applyNumberFormat="1" applyFont="1" applyBorder="1"/>
    <xf numFmtId="14" fontId="2" fillId="0" borderId="7" xfId="0" applyNumberFormat="1" applyFont="1" applyBorder="1" applyAlignment="1">
      <alignment horizontal="right"/>
    </xf>
    <xf numFmtId="9" fontId="0" fillId="0" borderId="0" xfId="1" applyNumberFormat="1" applyFont="1" applyBorder="1"/>
    <xf numFmtId="9" fontId="0" fillId="0" borderId="0" xfId="0" applyNumberFormat="1" applyBorder="1"/>
    <xf numFmtId="9" fontId="2" fillId="0" borderId="8" xfId="0" applyNumberFormat="1" applyFont="1" applyBorder="1"/>
    <xf numFmtId="9" fontId="2" fillId="0" borderId="8" xfId="1" applyNumberFormat="1" applyFont="1" applyBorder="1"/>
    <xf numFmtId="9" fontId="2" fillId="0" borderId="11" xfId="1" applyNumberFormat="1" applyFont="1" applyBorder="1"/>
    <xf numFmtId="0" fontId="1" fillId="0" borderId="0" xfId="0" applyFont="1" applyBorder="1"/>
    <xf numFmtId="0" fontId="6" fillId="0" borderId="0" xfId="0" applyFont="1" applyBorder="1"/>
    <xf numFmtId="43" fontId="0" fillId="0" borderId="0" xfId="0" applyNumberFormat="1"/>
    <xf numFmtId="0" fontId="0" fillId="0" borderId="0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38100</xdr:rowOff>
    </xdr:from>
    <xdr:to>
      <xdr:col>1</xdr:col>
      <xdr:colOff>847725</xdr:colOff>
      <xdr:row>3</xdr:row>
      <xdr:rowOff>114300</xdr:rowOff>
    </xdr:to>
    <xdr:pic>
      <xdr:nvPicPr>
        <xdr:cNvPr id="4107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0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showGridLines="0" tabSelected="1" zoomScaleNormal="100" workbookViewId="0"/>
  </sheetViews>
  <sheetFormatPr defaultRowHeight="12.75" x14ac:dyDescent="0.2"/>
  <cols>
    <col min="1" max="1" width="2.33203125" customWidth="1"/>
    <col min="2" max="2" width="15.83203125" style="1" customWidth="1"/>
    <col min="5" max="5" width="6.5" customWidth="1"/>
    <col min="6" max="6" width="4.1640625" customWidth="1"/>
    <col min="7" max="14" width="11.1640625" hidden="1" customWidth="1"/>
    <col min="15" max="16" width="11.1640625" customWidth="1"/>
    <col min="17" max="18" width="11.1640625" bestFit="1" customWidth="1"/>
    <col min="19" max="19" width="11.1640625" customWidth="1"/>
    <col min="20" max="20" width="11.1640625" bestFit="1" customWidth="1"/>
    <col min="21" max="23" width="11.1640625" customWidth="1"/>
    <col min="24" max="24" width="11.1640625" bestFit="1" customWidth="1"/>
    <col min="25" max="25" width="2.33203125" customWidth="1"/>
    <col min="27" max="27" width="12.6640625" bestFit="1" customWidth="1"/>
  </cols>
  <sheetData>
    <row r="1" spans="1:25" s="6" customFormat="1" ht="12" x14ac:dyDescent="0.2">
      <c r="A1" s="2"/>
      <c r="B1" s="3"/>
      <c r="C1" s="3"/>
      <c r="D1" s="3"/>
      <c r="E1" s="3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5"/>
    </row>
    <row r="2" spans="1:25" s="6" customFormat="1" x14ac:dyDescent="0.2">
      <c r="A2" s="7"/>
      <c r="B2" s="8"/>
      <c r="C2" s="9" t="s">
        <v>13</v>
      </c>
      <c r="D2" s="3"/>
      <c r="E2" s="4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10"/>
    </row>
    <row r="3" spans="1:25" s="6" customFormat="1" x14ac:dyDescent="0.2">
      <c r="A3" s="7"/>
      <c r="B3" s="8"/>
      <c r="C3" s="11" t="s">
        <v>38</v>
      </c>
      <c r="D3" s="12"/>
      <c r="E3" s="1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10"/>
    </row>
    <row r="4" spans="1:25" s="6" customFormat="1" ht="13.5" thickBot="1" x14ac:dyDescent="0.25">
      <c r="A4" s="7"/>
      <c r="B4" s="8"/>
      <c r="C4" s="14" t="s">
        <v>14</v>
      </c>
      <c r="D4" s="15"/>
      <c r="E4" s="16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0"/>
    </row>
    <row r="5" spans="1:25" s="6" customFormat="1" thickTop="1" x14ac:dyDescent="0.2">
      <c r="A5" s="7"/>
      <c r="B5" s="8"/>
      <c r="Y5" s="10"/>
    </row>
    <row r="6" spans="1:25" s="6" customFormat="1" ht="12" x14ac:dyDescent="0.2">
      <c r="A6" s="7"/>
      <c r="B6" s="8"/>
      <c r="C6" s="8"/>
      <c r="D6" s="8"/>
      <c r="E6" s="1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10"/>
    </row>
    <row r="7" spans="1:25" s="6" customFormat="1" ht="12" x14ac:dyDescent="0.2">
      <c r="A7" s="7"/>
      <c r="B7" s="18"/>
      <c r="C7" s="18"/>
      <c r="D7" s="18"/>
      <c r="E7" s="1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10"/>
    </row>
    <row r="8" spans="1:25" s="6" customFormat="1" ht="12" x14ac:dyDescent="0.2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10"/>
    </row>
    <row r="9" spans="1:25" x14ac:dyDescent="0.2">
      <c r="A9" s="22"/>
      <c r="B9" s="3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4"/>
    </row>
    <row r="10" spans="1:25" x14ac:dyDescent="0.2">
      <c r="A10" s="22"/>
      <c r="B10" s="29"/>
      <c r="C10" s="23"/>
      <c r="D10" s="30"/>
      <c r="E10" s="23"/>
      <c r="F10" s="23"/>
      <c r="G10" s="41" t="s">
        <v>19</v>
      </c>
      <c r="H10" s="41" t="s">
        <v>20</v>
      </c>
      <c r="I10" s="41" t="s">
        <v>21</v>
      </c>
      <c r="J10" s="41" t="s">
        <v>22</v>
      </c>
      <c r="K10" s="41" t="s">
        <v>23</v>
      </c>
      <c r="L10" s="41" t="s">
        <v>24</v>
      </c>
      <c r="M10" s="41" t="s">
        <v>25</v>
      </c>
      <c r="N10" s="41" t="s">
        <v>26</v>
      </c>
      <c r="O10" s="41" t="s">
        <v>28</v>
      </c>
      <c r="P10" s="41" t="s">
        <v>29</v>
      </c>
      <c r="Q10" s="41" t="s">
        <v>30</v>
      </c>
      <c r="R10" s="41" t="s">
        <v>31</v>
      </c>
      <c r="S10" s="41" t="s">
        <v>32</v>
      </c>
      <c r="T10" s="41" t="s">
        <v>39</v>
      </c>
      <c r="U10" s="41" t="s">
        <v>40</v>
      </c>
      <c r="V10" s="41" t="s">
        <v>41</v>
      </c>
      <c r="W10" s="41" t="s">
        <v>42</v>
      </c>
      <c r="X10" s="41" t="s">
        <v>44</v>
      </c>
      <c r="Y10" s="24"/>
    </row>
    <row r="11" spans="1:25" x14ac:dyDescent="0.2">
      <c r="A11" s="22"/>
      <c r="B11" s="23" t="s">
        <v>0</v>
      </c>
      <c r="C11" s="23"/>
      <c r="D11" s="30"/>
      <c r="E11" s="23"/>
      <c r="F11" s="23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24"/>
    </row>
    <row r="12" spans="1:25" x14ac:dyDescent="0.2">
      <c r="A12" s="22"/>
      <c r="B12" s="25" t="s">
        <v>1</v>
      </c>
      <c r="C12" s="23"/>
      <c r="D12" s="30"/>
      <c r="E12" s="23"/>
      <c r="F12" s="23"/>
      <c r="G12" s="37">
        <v>40745</v>
      </c>
      <c r="H12" s="37">
        <v>35277</v>
      </c>
      <c r="I12" s="37">
        <v>22590</v>
      </c>
      <c r="J12" s="37">
        <v>30457</v>
      </c>
      <c r="K12" s="37">
        <v>38849</v>
      </c>
      <c r="L12" s="37">
        <v>55351</v>
      </c>
      <c r="M12" s="37">
        <v>45743</v>
      </c>
      <c r="N12" s="37">
        <v>50060</v>
      </c>
      <c r="O12" s="37">
        <v>101881.239</v>
      </c>
      <c r="P12" s="37">
        <v>117528.16</v>
      </c>
      <c r="Q12" s="37">
        <v>126377.13800000001</v>
      </c>
      <c r="R12" s="37">
        <v>127727.068</v>
      </c>
      <c r="S12" s="37">
        <v>129770.591</v>
      </c>
      <c r="T12" s="37">
        <v>131777.78</v>
      </c>
      <c r="U12" s="37">
        <v>114646.599</v>
      </c>
      <c r="V12" s="37">
        <v>119150.587</v>
      </c>
      <c r="W12" s="37">
        <v>126225.462</v>
      </c>
      <c r="X12" s="37">
        <v>132836.62</v>
      </c>
      <c r="Y12" s="24"/>
    </row>
    <row r="13" spans="1:25" x14ac:dyDescent="0.2">
      <c r="A13" s="22"/>
      <c r="B13" s="25" t="s">
        <v>2</v>
      </c>
      <c r="C13" s="23"/>
      <c r="D13" s="30"/>
      <c r="E13" s="23"/>
      <c r="F13" s="23"/>
      <c r="G13" s="39">
        <v>301011</v>
      </c>
      <c r="H13" s="39">
        <v>314417</v>
      </c>
      <c r="I13" s="39">
        <v>303480</v>
      </c>
      <c r="J13" s="39">
        <v>300399</v>
      </c>
      <c r="K13" s="39">
        <v>326002</v>
      </c>
      <c r="L13" s="39">
        <v>320207</v>
      </c>
      <c r="M13" s="39">
        <v>324447</v>
      </c>
      <c r="N13" s="39">
        <v>324594</v>
      </c>
      <c r="O13" s="39">
        <v>288389.80599999998</v>
      </c>
      <c r="P13" s="39">
        <v>298821.51899999997</v>
      </c>
      <c r="Q13" s="39">
        <v>292935.64500000002</v>
      </c>
      <c r="R13" s="39">
        <v>298313.38500000001</v>
      </c>
      <c r="S13" s="39">
        <v>322240.40999999997</v>
      </c>
      <c r="T13" s="39">
        <v>346414.93800000002</v>
      </c>
      <c r="U13" s="39">
        <v>380130.70600000001</v>
      </c>
      <c r="V13" s="39">
        <v>389843.19500000001</v>
      </c>
      <c r="W13" s="39">
        <v>399455.8</v>
      </c>
      <c r="X13" s="39">
        <v>393794.022</v>
      </c>
      <c r="Y13" s="24"/>
    </row>
    <row r="14" spans="1:25" x14ac:dyDescent="0.2">
      <c r="A14" s="22"/>
      <c r="B14" s="11" t="s">
        <v>3</v>
      </c>
      <c r="C14" s="23"/>
      <c r="D14" s="30"/>
      <c r="E14" s="23"/>
      <c r="F14" s="23"/>
      <c r="G14" s="40">
        <f t="shared" ref="G14:Q14" si="0">SUM(G12:G13)</f>
        <v>341756</v>
      </c>
      <c r="H14" s="40">
        <f t="shared" si="0"/>
        <v>349694</v>
      </c>
      <c r="I14" s="40">
        <f t="shared" si="0"/>
        <v>326070</v>
      </c>
      <c r="J14" s="40">
        <f t="shared" si="0"/>
        <v>330856</v>
      </c>
      <c r="K14" s="40">
        <f t="shared" si="0"/>
        <v>364851</v>
      </c>
      <c r="L14" s="40">
        <f t="shared" si="0"/>
        <v>375558</v>
      </c>
      <c r="M14" s="40">
        <f>SUM(M12:M13)</f>
        <v>370190</v>
      </c>
      <c r="N14" s="40">
        <f>SUM(N12:N13)</f>
        <v>374654</v>
      </c>
      <c r="O14" s="40">
        <f>SUM(O12:O13)</f>
        <v>390271.04499999998</v>
      </c>
      <c r="P14" s="40">
        <f t="shared" ref="P14" si="1">SUM(P12:P13)</f>
        <v>416349.679</v>
      </c>
      <c r="Q14" s="40">
        <f t="shared" si="0"/>
        <v>419312.78300000005</v>
      </c>
      <c r="R14" s="40">
        <f t="shared" ref="R14:X14" si="2">SUM(R12:R13)</f>
        <v>426040.45299999998</v>
      </c>
      <c r="S14" s="40">
        <f t="shared" ref="S14:W14" si="3">SUM(S12:S13)</f>
        <v>452011.00099999999</v>
      </c>
      <c r="T14" s="40">
        <f t="shared" si="3"/>
        <v>478192.71799999999</v>
      </c>
      <c r="U14" s="40">
        <f t="shared" si="3"/>
        <v>494777.30499999999</v>
      </c>
      <c r="V14" s="40">
        <f t="shared" si="3"/>
        <v>508993.78200000001</v>
      </c>
      <c r="W14" s="40">
        <f t="shared" si="3"/>
        <v>525681.26199999999</v>
      </c>
      <c r="X14" s="40">
        <f t="shared" si="2"/>
        <v>526630.64199999999</v>
      </c>
      <c r="Y14" s="24"/>
    </row>
    <row r="15" spans="1:25" x14ac:dyDescent="0.2">
      <c r="A15" s="22"/>
      <c r="B15" s="23"/>
      <c r="C15" s="23"/>
      <c r="D15" s="23"/>
      <c r="E15" s="23"/>
      <c r="F15" s="23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24"/>
    </row>
    <row r="16" spans="1:25" x14ac:dyDescent="0.2">
      <c r="A16" s="22"/>
      <c r="B16" s="23" t="s">
        <v>4</v>
      </c>
      <c r="C16" s="23"/>
      <c r="D16" s="23"/>
      <c r="E16" s="23"/>
      <c r="F16" s="23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24"/>
    </row>
    <row r="17" spans="1:26" x14ac:dyDescent="0.2">
      <c r="A17" s="22"/>
      <c r="B17" s="25" t="s">
        <v>5</v>
      </c>
      <c r="C17" s="23"/>
      <c r="D17" s="23"/>
      <c r="E17" s="23"/>
      <c r="F17" s="23"/>
      <c r="G17" s="39">
        <v>27917</v>
      </c>
      <c r="H17" s="39">
        <v>23833</v>
      </c>
      <c r="I17" s="39">
        <v>18135</v>
      </c>
      <c r="J17" s="39">
        <v>22008</v>
      </c>
      <c r="K17" s="39">
        <v>28692</v>
      </c>
      <c r="L17" s="39">
        <v>30788</v>
      </c>
      <c r="M17" s="39">
        <v>29410</v>
      </c>
      <c r="N17" s="39">
        <v>32960</v>
      </c>
      <c r="O17" s="39">
        <v>21696.181</v>
      </c>
      <c r="P17" s="39">
        <v>42130.896000000001</v>
      </c>
      <c r="Q17" s="39">
        <v>26661.241999999998</v>
      </c>
      <c r="R17" s="39">
        <v>23409.274000000001</v>
      </c>
      <c r="S17" s="39">
        <v>27169.101999999999</v>
      </c>
      <c r="T17" s="39">
        <v>31924.734</v>
      </c>
      <c r="U17" s="39">
        <v>30407.624</v>
      </c>
      <c r="V17" s="39">
        <v>29904.385999999999</v>
      </c>
      <c r="W17" s="39">
        <v>32901.462</v>
      </c>
      <c r="X17" s="39">
        <v>34832.254999999997</v>
      </c>
      <c r="Y17" s="24"/>
    </row>
    <row r="18" spans="1:26" x14ac:dyDescent="0.2">
      <c r="A18" s="22"/>
      <c r="B18" s="25" t="s">
        <v>6</v>
      </c>
      <c r="C18" s="23"/>
      <c r="D18" s="23"/>
      <c r="E18" s="23"/>
      <c r="F18" s="23"/>
      <c r="G18" s="39">
        <v>64941</v>
      </c>
      <c r="H18" s="39">
        <v>63361</v>
      </c>
      <c r="I18" s="39">
        <v>61252</v>
      </c>
      <c r="J18" s="39">
        <v>60500</v>
      </c>
      <c r="K18" s="39">
        <v>84136</v>
      </c>
      <c r="L18" s="39">
        <v>82139</v>
      </c>
      <c r="M18" s="39">
        <v>75059</v>
      </c>
      <c r="N18" s="39">
        <v>72882</v>
      </c>
      <c r="O18" s="39">
        <v>78693.070000000007</v>
      </c>
      <c r="P18" s="39">
        <v>56533.642999999996</v>
      </c>
      <c r="Q18" s="39">
        <v>68923.789000000004</v>
      </c>
      <c r="R18" s="39">
        <v>67388.978000000003</v>
      </c>
      <c r="S18" s="39">
        <v>88543.497000000003</v>
      </c>
      <c r="T18" s="39">
        <v>125349.86599999999</v>
      </c>
      <c r="U18" s="39">
        <v>133581.26199999999</v>
      </c>
      <c r="V18" s="39">
        <v>129258.774</v>
      </c>
      <c r="W18" s="39">
        <v>124916.37</v>
      </c>
      <c r="X18" s="39">
        <v>120363.321</v>
      </c>
      <c r="Y18" s="24"/>
    </row>
    <row r="19" spans="1:26" x14ac:dyDescent="0.2">
      <c r="A19" s="22"/>
      <c r="B19" s="50" t="s">
        <v>43</v>
      </c>
      <c r="C19" s="23"/>
      <c r="D19" s="23"/>
      <c r="E19" s="23"/>
      <c r="F19" s="23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>
        <v>249</v>
      </c>
      <c r="X19" s="39">
        <v>3070.8530000000001</v>
      </c>
      <c r="Y19" s="24"/>
    </row>
    <row r="20" spans="1:26" x14ac:dyDescent="0.2">
      <c r="A20" s="22"/>
      <c r="B20" s="11" t="s">
        <v>7</v>
      </c>
      <c r="C20" s="23"/>
      <c r="D20" s="23"/>
      <c r="E20" s="23"/>
      <c r="F20" s="23"/>
      <c r="G20" s="40">
        <f t="shared" ref="G20:V20" si="4">SUM(G17:G18)</f>
        <v>92858</v>
      </c>
      <c r="H20" s="40">
        <f t="shared" si="4"/>
        <v>87194</v>
      </c>
      <c r="I20" s="40">
        <f t="shared" si="4"/>
        <v>79387</v>
      </c>
      <c r="J20" s="40">
        <f t="shared" si="4"/>
        <v>82508</v>
      </c>
      <c r="K20" s="40">
        <f t="shared" si="4"/>
        <v>112828</v>
      </c>
      <c r="L20" s="40">
        <f t="shared" si="4"/>
        <v>112927</v>
      </c>
      <c r="M20" s="40">
        <f t="shared" si="4"/>
        <v>104469</v>
      </c>
      <c r="N20" s="40">
        <f t="shared" si="4"/>
        <v>105842</v>
      </c>
      <c r="O20" s="40">
        <f t="shared" si="4"/>
        <v>100389.251</v>
      </c>
      <c r="P20" s="40">
        <f t="shared" si="4"/>
        <v>98664.53899999999</v>
      </c>
      <c r="Q20" s="40">
        <f t="shared" si="4"/>
        <v>95585.031000000003</v>
      </c>
      <c r="R20" s="40">
        <f t="shared" si="4"/>
        <v>90798.252000000008</v>
      </c>
      <c r="S20" s="40">
        <f t="shared" si="4"/>
        <v>115712.599</v>
      </c>
      <c r="T20" s="40">
        <f t="shared" si="4"/>
        <v>157274.6</v>
      </c>
      <c r="U20" s="40">
        <f t="shared" si="4"/>
        <v>163988.886</v>
      </c>
      <c r="V20" s="40">
        <f t="shared" si="4"/>
        <v>159163.16</v>
      </c>
      <c r="W20" s="40">
        <f>SUM(W17:W19)</f>
        <v>158066.83199999999</v>
      </c>
      <c r="X20" s="40">
        <f>SUM(X17:X19)</f>
        <v>158266.429</v>
      </c>
      <c r="Y20" s="24"/>
      <c r="Z20" s="49"/>
    </row>
    <row r="21" spans="1:26" x14ac:dyDescent="0.2">
      <c r="A21" s="22"/>
      <c r="B21" s="23"/>
      <c r="C21" s="23"/>
      <c r="D21" s="23"/>
      <c r="E21" s="23"/>
      <c r="F21" s="23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24"/>
    </row>
    <row r="22" spans="1:26" x14ac:dyDescent="0.2">
      <c r="A22" s="22"/>
      <c r="B22" s="47" t="s">
        <v>33</v>
      </c>
      <c r="C22" s="23"/>
      <c r="D22" s="23"/>
      <c r="E22" s="23"/>
      <c r="F22" s="23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24"/>
    </row>
    <row r="23" spans="1:26" x14ac:dyDescent="0.2">
      <c r="A23" s="22"/>
      <c r="B23" s="25" t="s">
        <v>8</v>
      </c>
      <c r="C23" s="23"/>
      <c r="D23" s="23"/>
      <c r="E23" s="23"/>
      <c r="F23" s="23"/>
      <c r="G23" s="39">
        <v>170502</v>
      </c>
      <c r="H23" s="39">
        <v>187423</v>
      </c>
      <c r="I23" s="39">
        <v>167228</v>
      </c>
      <c r="J23" s="39">
        <v>170867</v>
      </c>
      <c r="K23" s="39">
        <v>163308</v>
      </c>
      <c r="L23" s="39">
        <v>161584</v>
      </c>
      <c r="M23" s="39">
        <v>166417</v>
      </c>
      <c r="N23" s="39">
        <v>168175</v>
      </c>
      <c r="O23" s="39">
        <v>159785.973</v>
      </c>
      <c r="P23" s="39">
        <v>156449.92600000001</v>
      </c>
      <c r="Q23" s="39">
        <v>155305.261</v>
      </c>
      <c r="R23" s="39">
        <v>155907.484</v>
      </c>
      <c r="S23" s="39">
        <v>155289.182</v>
      </c>
      <c r="T23" s="39">
        <v>150868.44399999999</v>
      </c>
      <c r="U23" s="39">
        <v>159595.274</v>
      </c>
      <c r="V23" s="39">
        <v>172904.76</v>
      </c>
      <c r="W23" s="39">
        <v>184657.03400000001</v>
      </c>
      <c r="X23" s="39">
        <v>180095.25200000001</v>
      </c>
      <c r="Y23" s="24"/>
    </row>
    <row r="24" spans="1:26" x14ac:dyDescent="0.2">
      <c r="A24" s="22"/>
      <c r="B24" s="25" t="s">
        <v>9</v>
      </c>
      <c r="C24" s="23"/>
      <c r="D24" s="23"/>
      <c r="E24" s="23"/>
      <c r="F24" s="23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24"/>
    </row>
    <row r="25" spans="1:26" x14ac:dyDescent="0.2">
      <c r="A25" s="22"/>
      <c r="B25" s="31" t="s">
        <v>10</v>
      </c>
      <c r="C25" s="23"/>
      <c r="D25" s="23"/>
      <c r="E25" s="23"/>
      <c r="F25" s="23"/>
      <c r="G25" s="39">
        <v>35001</v>
      </c>
      <c r="H25" s="39">
        <v>25199</v>
      </c>
      <c r="I25" s="39">
        <v>32108</v>
      </c>
      <c r="J25" s="39">
        <v>36088</v>
      </c>
      <c r="K25" s="39">
        <v>39420</v>
      </c>
      <c r="L25" s="39">
        <v>45237</v>
      </c>
      <c r="M25" s="39">
        <v>43089</v>
      </c>
      <c r="N25" s="39">
        <v>37814</v>
      </c>
      <c r="O25" s="39">
        <v>41565.953000000001</v>
      </c>
      <c r="P25" s="39">
        <v>51945.273000000001</v>
      </c>
      <c r="Q25" s="39">
        <v>52514.04</v>
      </c>
      <c r="R25" s="39">
        <v>60581.635999999999</v>
      </c>
      <c r="S25" s="39">
        <v>73200.717999999993</v>
      </c>
      <c r="T25" s="39">
        <v>74036.548999999999</v>
      </c>
      <c r="U25" s="39">
        <v>71833.873000000007</v>
      </c>
      <c r="V25" s="39">
        <v>79512.22</v>
      </c>
      <c r="W25" s="39">
        <v>84423.86</v>
      </c>
      <c r="X25" s="39">
        <v>87872.456999999995</v>
      </c>
      <c r="Y25" s="24"/>
    </row>
    <row r="26" spans="1:26" x14ac:dyDescent="0.2">
      <c r="A26" s="22"/>
      <c r="B26" s="31" t="s">
        <v>11</v>
      </c>
      <c r="C26" s="23"/>
      <c r="D26" s="23"/>
      <c r="E26" s="23"/>
      <c r="F26" s="23"/>
      <c r="G26" s="39">
        <v>19225</v>
      </c>
      <c r="H26" s="39">
        <v>21713</v>
      </c>
      <c r="I26" s="39">
        <v>19439</v>
      </c>
      <c r="J26" s="39">
        <v>17235</v>
      </c>
      <c r="K26" s="39">
        <v>19406</v>
      </c>
      <c r="L26" s="39">
        <v>20438</v>
      </c>
      <c r="M26" s="39">
        <v>19933</v>
      </c>
      <c r="N26" s="39">
        <v>20757</v>
      </c>
      <c r="O26" s="39">
        <v>27844.460999999999</v>
      </c>
      <c r="P26" s="39">
        <v>31089.896000000001</v>
      </c>
      <c r="Q26" s="39">
        <v>33706.605000000003</v>
      </c>
      <c r="R26" s="39">
        <v>33000.631999999998</v>
      </c>
      <c r="S26" s="39">
        <v>36054.892999999996</v>
      </c>
      <c r="T26" s="39">
        <v>37011.180999999997</v>
      </c>
      <c r="U26" s="39">
        <v>42891.985000000001</v>
      </c>
      <c r="V26" s="39">
        <v>33410.837</v>
      </c>
      <c r="W26" s="39">
        <v>28592.984</v>
      </c>
      <c r="X26" s="39">
        <v>30139.806</v>
      </c>
      <c r="Y26" s="24"/>
    </row>
    <row r="27" spans="1:26" x14ac:dyDescent="0.2">
      <c r="A27" s="22"/>
      <c r="B27" s="25" t="s">
        <v>12</v>
      </c>
      <c r="C27" s="23"/>
      <c r="D27" s="23"/>
      <c r="E27" s="23"/>
      <c r="F27" s="23"/>
      <c r="G27" s="39">
        <v>24170</v>
      </c>
      <c r="H27" s="39">
        <v>28165</v>
      </c>
      <c r="I27" s="39">
        <v>27908</v>
      </c>
      <c r="J27" s="39">
        <v>24158</v>
      </c>
      <c r="K27" s="39">
        <v>29889</v>
      </c>
      <c r="L27" s="39">
        <v>35372</v>
      </c>
      <c r="M27" s="39">
        <v>36282</v>
      </c>
      <c r="N27" s="39">
        <v>42067</v>
      </c>
      <c r="O27" s="39">
        <v>60685.406999999999</v>
      </c>
      <c r="P27" s="39">
        <v>78200.044999999998</v>
      </c>
      <c r="Q27" s="39">
        <v>82201.846000000005</v>
      </c>
      <c r="R27" s="39">
        <v>85752.457999999999</v>
      </c>
      <c r="S27" s="39">
        <v>71753.607999999993</v>
      </c>
      <c r="T27" s="39">
        <v>59001.944000000003</v>
      </c>
      <c r="U27" s="39">
        <v>56467.286</v>
      </c>
      <c r="V27" s="39">
        <v>64002.805</v>
      </c>
      <c r="W27" s="39">
        <v>69940.767999999996</v>
      </c>
      <c r="X27" s="39">
        <v>70256.697</v>
      </c>
      <c r="Y27" s="24"/>
    </row>
    <row r="28" spans="1:26" ht="13.5" thickBot="1" x14ac:dyDescent="0.25">
      <c r="A28" s="22"/>
      <c r="B28" s="11" t="s">
        <v>34</v>
      </c>
      <c r="C28" s="23"/>
      <c r="D28" s="23"/>
      <c r="E28" s="23"/>
      <c r="F28" s="23"/>
      <c r="G28" s="38">
        <f t="shared" ref="G28:Q28" si="5">SUM(G23:G27)</f>
        <v>248898</v>
      </c>
      <c r="H28" s="38">
        <f t="shared" si="5"/>
        <v>262500</v>
      </c>
      <c r="I28" s="38">
        <f t="shared" si="5"/>
        <v>246683</v>
      </c>
      <c r="J28" s="38">
        <f t="shared" si="5"/>
        <v>248348</v>
      </c>
      <c r="K28" s="38">
        <f t="shared" si="5"/>
        <v>252023</v>
      </c>
      <c r="L28" s="38">
        <f t="shared" si="5"/>
        <v>262631</v>
      </c>
      <c r="M28" s="38">
        <f>SUM(M23:M27)</f>
        <v>265721</v>
      </c>
      <c r="N28" s="38">
        <f>SUM(N23:N27)</f>
        <v>268813</v>
      </c>
      <c r="O28" s="38">
        <f>SUM(O23:O27)</f>
        <v>289881.79399999999</v>
      </c>
      <c r="P28" s="38">
        <f t="shared" ref="P28" si="6">SUM(P23:P27)</f>
        <v>317685.14</v>
      </c>
      <c r="Q28" s="38">
        <f t="shared" si="5"/>
        <v>323727.75200000004</v>
      </c>
      <c r="R28" s="38">
        <f t="shared" ref="R28:X28" si="7">SUM(R23:R27)</f>
        <v>335242.20999999996</v>
      </c>
      <c r="S28" s="38">
        <f t="shared" ref="S28:W28" si="8">SUM(S23:S27)</f>
        <v>336298.40100000001</v>
      </c>
      <c r="T28" s="38">
        <f t="shared" si="8"/>
        <v>320918.11800000002</v>
      </c>
      <c r="U28" s="38">
        <f t="shared" si="8"/>
        <v>330788.41800000001</v>
      </c>
      <c r="V28" s="38">
        <f t="shared" si="8"/>
        <v>349830.62200000003</v>
      </c>
      <c r="W28" s="38">
        <f t="shared" si="8"/>
        <v>367614.64600000001</v>
      </c>
      <c r="X28" s="38">
        <f t="shared" si="7"/>
        <v>368364.212</v>
      </c>
      <c r="Y28" s="24"/>
    </row>
    <row r="29" spans="1:26" ht="13.5" thickTop="1" x14ac:dyDescent="0.2">
      <c r="A29" s="22"/>
      <c r="B29" s="23"/>
      <c r="C29" s="30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4"/>
    </row>
    <row r="30" spans="1:26" x14ac:dyDescent="0.2">
      <c r="A30" s="22"/>
      <c r="B30" s="30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4"/>
    </row>
    <row r="31" spans="1:26" x14ac:dyDescent="0.2">
      <c r="A31" s="22"/>
      <c r="B31" s="30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4"/>
    </row>
    <row r="32" spans="1:26" x14ac:dyDescent="0.2">
      <c r="A32" s="22"/>
      <c r="B32" s="30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4"/>
    </row>
    <row r="33" spans="1:25" x14ac:dyDescent="0.2">
      <c r="A33" s="22"/>
      <c r="B33" s="32" t="s">
        <v>27</v>
      </c>
      <c r="C33" s="23"/>
      <c r="D33" s="23"/>
      <c r="E33" s="23"/>
      <c r="F33" s="23"/>
      <c r="G33" s="20" t="str">
        <f t="shared" ref="G33:X33" si="9">G10</f>
        <v>FY2002</v>
      </c>
      <c r="H33" s="20" t="str">
        <f t="shared" si="9"/>
        <v>FY2003</v>
      </c>
      <c r="I33" s="20" t="str">
        <f t="shared" si="9"/>
        <v>FY2004</v>
      </c>
      <c r="J33" s="20" t="str">
        <f t="shared" si="9"/>
        <v>FY2005</v>
      </c>
      <c r="K33" s="20" t="str">
        <f t="shared" si="9"/>
        <v>FY2006</v>
      </c>
      <c r="L33" s="20" t="str">
        <f t="shared" si="9"/>
        <v>FY2007</v>
      </c>
      <c r="M33" s="20" t="str">
        <f t="shared" si="9"/>
        <v>FY2008</v>
      </c>
      <c r="N33" s="20" t="str">
        <f t="shared" si="9"/>
        <v>FY2009</v>
      </c>
      <c r="O33" s="20" t="str">
        <f t="shared" si="9"/>
        <v>FY2010</v>
      </c>
      <c r="P33" s="20" t="str">
        <f t="shared" si="9"/>
        <v>FY2011</v>
      </c>
      <c r="Q33" s="20" t="str">
        <f t="shared" si="9"/>
        <v>FY2012</v>
      </c>
      <c r="R33" s="20" t="str">
        <f t="shared" si="9"/>
        <v>FY2013</v>
      </c>
      <c r="S33" s="20" t="str">
        <f t="shared" si="9"/>
        <v>FY2014</v>
      </c>
      <c r="T33" s="20" t="str">
        <f t="shared" si="9"/>
        <v>FY2015</v>
      </c>
      <c r="U33" s="20" t="str">
        <f t="shared" si="9"/>
        <v>FY2016</v>
      </c>
      <c r="V33" s="20" t="str">
        <f t="shared" si="9"/>
        <v>FY2017</v>
      </c>
      <c r="W33" s="20" t="str">
        <f t="shared" si="9"/>
        <v>FY2018</v>
      </c>
      <c r="X33" s="20" t="str">
        <f t="shared" si="9"/>
        <v>FY2019</v>
      </c>
      <c r="Y33" s="24"/>
    </row>
    <row r="34" spans="1:25" x14ac:dyDescent="0.2">
      <c r="A34" s="22"/>
      <c r="B34" s="23" t="s">
        <v>0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4"/>
    </row>
    <row r="35" spans="1:25" x14ac:dyDescent="0.2">
      <c r="A35" s="22"/>
      <c r="B35" s="33" t="s">
        <v>15</v>
      </c>
      <c r="C35" s="23"/>
      <c r="D35" s="23"/>
      <c r="E35" s="23"/>
      <c r="F35" s="23"/>
      <c r="G35" s="42">
        <f t="shared" ref="G35:X35" si="10">G12/G14</f>
        <v>0.11922248621823757</v>
      </c>
      <c r="H35" s="42">
        <f t="shared" si="10"/>
        <v>0.10087962618746675</v>
      </c>
      <c r="I35" s="42">
        <f t="shared" si="10"/>
        <v>6.9279602539332047E-2</v>
      </c>
      <c r="J35" s="42">
        <f t="shared" si="10"/>
        <v>9.2055153903813136E-2</v>
      </c>
      <c r="K35" s="42">
        <f t="shared" si="10"/>
        <v>0.10647908324220023</v>
      </c>
      <c r="L35" s="42">
        <f t="shared" si="10"/>
        <v>0.14738336022664941</v>
      </c>
      <c r="M35" s="42">
        <f t="shared" si="10"/>
        <v>0.1235662767767903</v>
      </c>
      <c r="N35" s="42">
        <f t="shared" si="10"/>
        <v>0.13361661693188914</v>
      </c>
      <c r="O35" s="42">
        <f t="shared" si="10"/>
        <v>0.26105251800066287</v>
      </c>
      <c r="P35" s="42">
        <f t="shared" si="10"/>
        <v>0.28228233604570641</v>
      </c>
      <c r="Q35" s="42">
        <f t="shared" si="10"/>
        <v>0.30139109305427492</v>
      </c>
      <c r="R35" s="42">
        <f t="shared" si="10"/>
        <v>0.29980032905466847</v>
      </c>
      <c r="S35" s="42">
        <f t="shared" si="10"/>
        <v>0.28709608994671348</v>
      </c>
      <c r="T35" s="42">
        <f t="shared" si="10"/>
        <v>0.27557462721546505</v>
      </c>
      <c r="U35" s="42">
        <f t="shared" si="10"/>
        <v>0.23171353625445695</v>
      </c>
      <c r="V35" s="42">
        <f t="shared" si="10"/>
        <v>0.23409045692428518</v>
      </c>
      <c r="W35" s="42">
        <f t="shared" si="10"/>
        <v>0.24011786442561081</v>
      </c>
      <c r="X35" s="42">
        <f t="shared" si="10"/>
        <v>0.25223868382500991</v>
      </c>
      <c r="Y35" s="24"/>
    </row>
    <row r="36" spans="1:25" x14ac:dyDescent="0.2">
      <c r="A36" s="22"/>
      <c r="B36" s="33" t="s">
        <v>16</v>
      </c>
      <c r="C36" s="23"/>
      <c r="D36" s="23"/>
      <c r="E36" s="23"/>
      <c r="F36" s="23"/>
      <c r="G36" s="43">
        <f t="shared" ref="G36:X36" si="11">G13/G14</f>
        <v>0.88077751378176239</v>
      </c>
      <c r="H36" s="43">
        <f t="shared" si="11"/>
        <v>0.89912037381253329</v>
      </c>
      <c r="I36" s="43">
        <f t="shared" si="11"/>
        <v>0.93072039746066793</v>
      </c>
      <c r="J36" s="43">
        <f t="shared" si="11"/>
        <v>0.90794484609618686</v>
      </c>
      <c r="K36" s="43">
        <f t="shared" si="11"/>
        <v>0.89352091675779977</v>
      </c>
      <c r="L36" s="43">
        <f t="shared" si="11"/>
        <v>0.85261663977335056</v>
      </c>
      <c r="M36" s="43">
        <f t="shared" si="11"/>
        <v>0.87643372322320967</v>
      </c>
      <c r="N36" s="43">
        <f t="shared" si="11"/>
        <v>0.8663833830681108</v>
      </c>
      <c r="O36" s="43">
        <f t="shared" si="11"/>
        <v>0.73894748199933713</v>
      </c>
      <c r="P36" s="43">
        <f t="shared" si="11"/>
        <v>0.71771766395429348</v>
      </c>
      <c r="Q36" s="43">
        <f t="shared" si="11"/>
        <v>0.69860890694572497</v>
      </c>
      <c r="R36" s="43">
        <f t="shared" si="11"/>
        <v>0.70019967094533164</v>
      </c>
      <c r="S36" s="43">
        <f t="shared" si="11"/>
        <v>0.71290391005328646</v>
      </c>
      <c r="T36" s="43">
        <f t="shared" si="11"/>
        <v>0.724425372784535</v>
      </c>
      <c r="U36" s="43">
        <f t="shared" si="11"/>
        <v>0.7682864637455431</v>
      </c>
      <c r="V36" s="43">
        <f t="shared" si="11"/>
        <v>0.76590954307571479</v>
      </c>
      <c r="W36" s="43">
        <f t="shared" si="11"/>
        <v>0.75988213557438922</v>
      </c>
      <c r="X36" s="43">
        <f t="shared" si="11"/>
        <v>0.74776131617499009</v>
      </c>
      <c r="Y36" s="24"/>
    </row>
    <row r="37" spans="1:25" x14ac:dyDescent="0.2">
      <c r="A37" s="22"/>
      <c r="B37" s="34" t="s">
        <v>3</v>
      </c>
      <c r="C37" s="35"/>
      <c r="D37" s="35"/>
      <c r="E37" s="35"/>
      <c r="F37" s="35"/>
      <c r="G37" s="44">
        <f t="shared" ref="G37:Q37" si="12">SUM(G35:G36)</f>
        <v>1</v>
      </c>
      <c r="H37" s="44">
        <f t="shared" si="12"/>
        <v>1</v>
      </c>
      <c r="I37" s="44">
        <f t="shared" si="12"/>
        <v>1</v>
      </c>
      <c r="J37" s="44">
        <f t="shared" si="12"/>
        <v>1</v>
      </c>
      <c r="K37" s="44">
        <f t="shared" si="12"/>
        <v>1</v>
      </c>
      <c r="L37" s="44">
        <f t="shared" si="12"/>
        <v>1</v>
      </c>
      <c r="M37" s="44">
        <f>SUM(M35:M36)</f>
        <v>1</v>
      </c>
      <c r="N37" s="44">
        <f>SUM(N35:N36)</f>
        <v>1</v>
      </c>
      <c r="O37" s="44">
        <f>SUM(O35:O36)</f>
        <v>1</v>
      </c>
      <c r="P37" s="44">
        <f t="shared" ref="P37" si="13">SUM(P35:P36)</f>
        <v>0.99999999999999989</v>
      </c>
      <c r="Q37" s="44">
        <f t="shared" si="12"/>
        <v>0.99999999999999989</v>
      </c>
      <c r="R37" s="44">
        <f t="shared" ref="R37:X37" si="14">SUM(R35:R36)</f>
        <v>1</v>
      </c>
      <c r="S37" s="44">
        <f t="shared" ref="S37:W37" si="15">SUM(S35:S36)</f>
        <v>1</v>
      </c>
      <c r="T37" s="44">
        <f t="shared" si="15"/>
        <v>1</v>
      </c>
      <c r="U37" s="44">
        <f t="shared" si="15"/>
        <v>1</v>
      </c>
      <c r="V37" s="44">
        <f t="shared" si="15"/>
        <v>1</v>
      </c>
      <c r="W37" s="44">
        <f t="shared" si="15"/>
        <v>1</v>
      </c>
      <c r="X37" s="44">
        <f t="shared" si="14"/>
        <v>1</v>
      </c>
      <c r="Y37" s="24"/>
    </row>
    <row r="38" spans="1:25" x14ac:dyDescent="0.2">
      <c r="A38" s="22"/>
      <c r="B38" s="30"/>
      <c r="C38" s="23"/>
      <c r="D38" s="23"/>
      <c r="E38" s="23"/>
      <c r="F38" s="2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24"/>
    </row>
    <row r="39" spans="1:25" x14ac:dyDescent="0.2">
      <c r="A39" s="22"/>
      <c r="B39" s="23" t="s">
        <v>4</v>
      </c>
      <c r="C39" s="23"/>
      <c r="D39" s="23"/>
      <c r="E39" s="23"/>
      <c r="F39" s="2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24"/>
    </row>
    <row r="40" spans="1:25" x14ac:dyDescent="0.2">
      <c r="A40" s="22"/>
      <c r="B40" s="33" t="s">
        <v>17</v>
      </c>
      <c r="C40" s="23"/>
      <c r="D40" s="23"/>
      <c r="E40" s="23"/>
      <c r="F40" s="23"/>
      <c r="G40" s="42">
        <f t="shared" ref="G40:X40" si="16">G17/G14</f>
        <v>8.1686934538091505E-2</v>
      </c>
      <c r="H40" s="42">
        <f t="shared" si="16"/>
        <v>6.8153871670660629E-2</v>
      </c>
      <c r="I40" s="42">
        <f t="shared" si="16"/>
        <v>5.5616892078388075E-2</v>
      </c>
      <c r="J40" s="42">
        <f t="shared" si="16"/>
        <v>6.6518364484851419E-2</v>
      </c>
      <c r="K40" s="42">
        <f t="shared" si="16"/>
        <v>7.8640321665556623E-2</v>
      </c>
      <c r="L40" s="42">
        <f t="shared" si="16"/>
        <v>8.1979348063414975E-2</v>
      </c>
      <c r="M40" s="42">
        <f t="shared" si="16"/>
        <v>7.9445690051054868E-2</v>
      </c>
      <c r="N40" s="42">
        <f t="shared" si="16"/>
        <v>8.7974504476129978E-2</v>
      </c>
      <c r="O40" s="42">
        <f t="shared" si="16"/>
        <v>5.5592597191011187E-2</v>
      </c>
      <c r="P40" s="42">
        <f t="shared" si="16"/>
        <v>0.10119113361919993</v>
      </c>
      <c r="Q40" s="42">
        <f t="shared" si="16"/>
        <v>6.3583184393403033E-2</v>
      </c>
      <c r="R40" s="42">
        <f t="shared" si="16"/>
        <v>5.4946129728202127E-2</v>
      </c>
      <c r="S40" s="42">
        <f t="shared" si="16"/>
        <v>6.0107169825276002E-2</v>
      </c>
      <c r="T40" s="42">
        <f t="shared" si="16"/>
        <v>6.6761229935751551E-2</v>
      </c>
      <c r="U40" s="42">
        <f t="shared" si="16"/>
        <v>6.1457192342320555E-2</v>
      </c>
      <c r="V40" s="42">
        <f t="shared" si="16"/>
        <v>5.8751967229336406E-2</v>
      </c>
      <c r="W40" s="42">
        <f t="shared" si="16"/>
        <v>6.2588234312981841E-2</v>
      </c>
      <c r="X40" s="42">
        <f t="shared" si="16"/>
        <v>6.6141717215155896E-2</v>
      </c>
      <c r="Y40" s="24"/>
    </row>
    <row r="41" spans="1:25" x14ac:dyDescent="0.2">
      <c r="A41" s="22"/>
      <c r="B41" s="33" t="s">
        <v>18</v>
      </c>
      <c r="C41" s="23"/>
      <c r="D41" s="23"/>
      <c r="E41" s="23"/>
      <c r="F41" s="23"/>
      <c r="G41" s="42">
        <f t="shared" ref="G41:X41" si="17">G18/G14</f>
        <v>0.1900215358325823</v>
      </c>
      <c r="H41" s="42">
        <f t="shared" si="17"/>
        <v>0.18118984026034191</v>
      </c>
      <c r="I41" s="42">
        <f t="shared" si="17"/>
        <v>0.18784923482687765</v>
      </c>
      <c r="J41" s="42">
        <f t="shared" si="17"/>
        <v>0.1828590081485601</v>
      </c>
      <c r="K41" s="42">
        <f t="shared" si="17"/>
        <v>0.23060372590454734</v>
      </c>
      <c r="L41" s="42">
        <f t="shared" si="17"/>
        <v>0.2187118900409524</v>
      </c>
      <c r="M41" s="42">
        <f t="shared" si="17"/>
        <v>0.20275804316702234</v>
      </c>
      <c r="N41" s="42">
        <f t="shared" si="17"/>
        <v>0.19453148771933571</v>
      </c>
      <c r="O41" s="42">
        <f t="shared" si="17"/>
        <v>0.20163696745680942</v>
      </c>
      <c r="P41" s="42">
        <f t="shared" si="17"/>
        <v>0.13578404368122499</v>
      </c>
      <c r="Q41" s="42">
        <f t="shared" si="17"/>
        <v>0.16437321206112621</v>
      </c>
      <c r="R41" s="42">
        <f t="shared" si="17"/>
        <v>0.15817506888248475</v>
      </c>
      <c r="S41" s="42">
        <f t="shared" si="17"/>
        <v>0.19588792486048365</v>
      </c>
      <c r="T41" s="42">
        <f t="shared" si="17"/>
        <v>0.26213252791524105</v>
      </c>
      <c r="U41" s="42">
        <f t="shared" si="17"/>
        <v>0.26998259752435488</v>
      </c>
      <c r="V41" s="42">
        <f t="shared" si="17"/>
        <v>0.25394961308191383</v>
      </c>
      <c r="W41" s="42">
        <f t="shared" si="17"/>
        <v>0.23762758734208031</v>
      </c>
      <c r="X41" s="42">
        <f t="shared" si="17"/>
        <v>0.22855358462031913</v>
      </c>
      <c r="Y41" s="24"/>
    </row>
    <row r="42" spans="1:25" x14ac:dyDescent="0.2">
      <c r="A42" s="22"/>
      <c r="B42" s="50" t="s">
        <v>43</v>
      </c>
      <c r="C42" s="23"/>
      <c r="D42" s="23"/>
      <c r="E42" s="23"/>
      <c r="F42" s="23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>
        <f>W19/W14</f>
        <v>4.7367105887065081E-4</v>
      </c>
      <c r="X42" s="42">
        <f>X19/X14</f>
        <v>5.8311324011412159E-3</v>
      </c>
      <c r="Y42" s="24"/>
    </row>
    <row r="43" spans="1:25" x14ac:dyDescent="0.2">
      <c r="A43" s="22"/>
      <c r="B43" s="11" t="s">
        <v>7</v>
      </c>
      <c r="C43" s="35"/>
      <c r="D43" s="35"/>
      <c r="E43" s="35"/>
      <c r="F43" s="35"/>
      <c r="G43" s="45">
        <f t="shared" ref="G43:X43" si="18">G20/G14</f>
        <v>0.2717084703706738</v>
      </c>
      <c r="H43" s="45">
        <f t="shared" si="18"/>
        <v>0.24934371193100252</v>
      </c>
      <c r="I43" s="45">
        <f t="shared" si="18"/>
        <v>0.24346612690526573</v>
      </c>
      <c r="J43" s="45">
        <f t="shared" si="18"/>
        <v>0.2493773726334115</v>
      </c>
      <c r="K43" s="45">
        <f t="shared" si="18"/>
        <v>0.30924404757010399</v>
      </c>
      <c r="L43" s="45">
        <f t="shared" si="18"/>
        <v>0.30069123810436738</v>
      </c>
      <c r="M43" s="45">
        <f t="shared" si="18"/>
        <v>0.28220373321807718</v>
      </c>
      <c r="N43" s="45">
        <f t="shared" si="18"/>
        <v>0.28250599219546568</v>
      </c>
      <c r="O43" s="45">
        <f t="shared" si="18"/>
        <v>0.2572295646478206</v>
      </c>
      <c r="P43" s="45">
        <f t="shared" si="18"/>
        <v>0.23697517730042489</v>
      </c>
      <c r="Q43" s="45">
        <f t="shared" si="18"/>
        <v>0.22795639645452925</v>
      </c>
      <c r="R43" s="45">
        <f t="shared" si="18"/>
        <v>0.21312119861068687</v>
      </c>
      <c r="S43" s="45">
        <f t="shared" si="18"/>
        <v>0.25599509468575965</v>
      </c>
      <c r="T43" s="45">
        <f t="shared" si="18"/>
        <v>0.32889375785099262</v>
      </c>
      <c r="U43" s="45">
        <f t="shared" si="18"/>
        <v>0.33143978986667549</v>
      </c>
      <c r="V43" s="45">
        <f t="shared" si="18"/>
        <v>0.31270158031125023</v>
      </c>
      <c r="W43" s="45">
        <f t="shared" si="18"/>
        <v>0.3006894927139328</v>
      </c>
      <c r="X43" s="45">
        <f t="shared" si="18"/>
        <v>0.30052643423661629</v>
      </c>
      <c r="Y43" s="24"/>
    </row>
    <row r="44" spans="1:25" x14ac:dyDescent="0.2">
      <c r="A44" s="22"/>
      <c r="B44" s="30"/>
      <c r="C44" s="23"/>
      <c r="D44" s="23"/>
      <c r="E44" s="23"/>
      <c r="F44" s="2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24"/>
    </row>
    <row r="45" spans="1:25" x14ac:dyDescent="0.2">
      <c r="A45" s="22"/>
      <c r="B45" s="47" t="s">
        <v>33</v>
      </c>
      <c r="C45" s="23"/>
      <c r="D45" s="23"/>
      <c r="E45" s="23"/>
      <c r="F45" s="2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24"/>
    </row>
    <row r="46" spans="1:25" x14ac:dyDescent="0.2">
      <c r="A46" s="22"/>
      <c r="B46" s="25" t="s">
        <v>8</v>
      </c>
      <c r="C46" s="23"/>
      <c r="D46" s="23"/>
      <c r="E46" s="23"/>
      <c r="F46" s="23"/>
      <c r="G46" s="42">
        <f t="shared" ref="G46:X46" si="19">G23/G14</f>
        <v>0.49889979985720806</v>
      </c>
      <c r="H46" s="42">
        <f t="shared" si="19"/>
        <v>0.53596287039525981</v>
      </c>
      <c r="I46" s="42">
        <f t="shared" si="19"/>
        <v>0.51285920201183799</v>
      </c>
      <c r="J46" s="42">
        <f t="shared" si="19"/>
        <v>0.51643917595570277</v>
      </c>
      <c r="K46" s="42">
        <f t="shared" si="19"/>
        <v>0.44760189776100379</v>
      </c>
      <c r="L46" s="42">
        <f t="shared" si="19"/>
        <v>0.43025045399112788</v>
      </c>
      <c r="M46" s="42">
        <f t="shared" si="19"/>
        <v>0.44954482833139742</v>
      </c>
      <c r="N46" s="42">
        <f t="shared" si="19"/>
        <v>0.4488808340495497</v>
      </c>
      <c r="O46" s="42">
        <f t="shared" si="19"/>
        <v>0.40942307928583327</v>
      </c>
      <c r="P46" s="42">
        <f t="shared" si="19"/>
        <v>0.3757656938171916</v>
      </c>
      <c r="Q46" s="42">
        <f t="shared" si="19"/>
        <v>0.37038045892342847</v>
      </c>
      <c r="R46" s="42">
        <f t="shared" si="19"/>
        <v>0.3659452591934973</v>
      </c>
      <c r="S46" s="42">
        <f t="shared" si="19"/>
        <v>0.34355177563477046</v>
      </c>
      <c r="T46" s="42">
        <f t="shared" si="19"/>
        <v>0.31549715903452963</v>
      </c>
      <c r="U46" s="42">
        <f t="shared" si="19"/>
        <v>0.32255981102447695</v>
      </c>
      <c r="V46" s="42">
        <f t="shared" si="19"/>
        <v>0.3396991596254903</v>
      </c>
      <c r="W46" s="42">
        <f t="shared" si="19"/>
        <v>0.35127185872567779</v>
      </c>
      <c r="X46" s="42">
        <f t="shared" si="19"/>
        <v>0.34197640174534322</v>
      </c>
      <c r="Y46" s="24"/>
    </row>
    <row r="47" spans="1:25" x14ac:dyDescent="0.2">
      <c r="A47" s="22"/>
      <c r="B47" s="25" t="s">
        <v>9</v>
      </c>
      <c r="C47" s="23"/>
      <c r="D47" s="23"/>
      <c r="E47" s="23"/>
      <c r="F47" s="2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24"/>
    </row>
    <row r="48" spans="1:25" x14ac:dyDescent="0.2">
      <c r="A48" s="22"/>
      <c r="B48" s="31" t="s">
        <v>10</v>
      </c>
      <c r="C48" s="23"/>
      <c r="D48" s="23"/>
      <c r="E48" s="23"/>
      <c r="F48" s="23"/>
      <c r="G48" s="42">
        <f t="shared" ref="G48:X48" si="20">G25/G14</f>
        <v>0.10241517339856505</v>
      </c>
      <c r="H48" s="42">
        <f t="shared" si="20"/>
        <v>7.2060144011621585E-2</v>
      </c>
      <c r="I48" s="42">
        <f t="shared" si="20"/>
        <v>9.8469653755328609E-2</v>
      </c>
      <c r="J48" s="42">
        <f t="shared" si="20"/>
        <v>0.10907464274487995</v>
      </c>
      <c r="K48" s="42">
        <f t="shared" si="20"/>
        <v>0.10804410567601569</v>
      </c>
      <c r="L48" s="42">
        <f t="shared" si="20"/>
        <v>0.12045276628376975</v>
      </c>
      <c r="M48" s="42">
        <f t="shared" si="20"/>
        <v>0.11639698533185662</v>
      </c>
      <c r="N48" s="42">
        <f t="shared" si="20"/>
        <v>0.10093045850304548</v>
      </c>
      <c r="O48" s="42">
        <f t="shared" si="20"/>
        <v>0.10650534681608266</v>
      </c>
      <c r="P48" s="42">
        <f t="shared" si="20"/>
        <v>0.12476357163229614</v>
      </c>
      <c r="Q48" s="42">
        <f t="shared" si="20"/>
        <v>0.12523834743192172</v>
      </c>
      <c r="R48" s="42">
        <f t="shared" si="20"/>
        <v>0.14219691011360369</v>
      </c>
      <c r="S48" s="42">
        <f t="shared" si="20"/>
        <v>0.16194454966373706</v>
      </c>
      <c r="T48" s="42">
        <f t="shared" si="20"/>
        <v>0.15482575583679214</v>
      </c>
      <c r="U48" s="42">
        <f t="shared" si="20"/>
        <v>0.14518425213541272</v>
      </c>
      <c r="V48" s="42">
        <f t="shared" si="20"/>
        <v>0.15621452130038005</v>
      </c>
      <c r="W48" s="42">
        <f t="shared" si="20"/>
        <v>0.16059895245039188</v>
      </c>
      <c r="X48" s="42">
        <f t="shared" si="20"/>
        <v>0.16685785062996769</v>
      </c>
      <c r="Y48" s="24"/>
    </row>
    <row r="49" spans="1:25" x14ac:dyDescent="0.2">
      <c r="A49" s="22"/>
      <c r="B49" s="31" t="s">
        <v>11</v>
      </c>
      <c r="C49" s="23"/>
      <c r="D49" s="23"/>
      <c r="E49" s="23"/>
      <c r="F49" s="23"/>
      <c r="G49" s="42">
        <f t="shared" ref="G49:X49" si="21">G26/G14</f>
        <v>5.6253584428656703E-2</v>
      </c>
      <c r="H49" s="42">
        <f t="shared" si="21"/>
        <v>6.2091428506065305E-2</v>
      </c>
      <c r="I49" s="42">
        <f t="shared" si="21"/>
        <v>5.9616033367068423E-2</v>
      </c>
      <c r="J49" s="42">
        <f t="shared" si="21"/>
        <v>5.2092148850255093E-2</v>
      </c>
      <c r="K49" s="42">
        <f t="shared" si="21"/>
        <v>5.318883599058246E-2</v>
      </c>
      <c r="L49" s="42">
        <f t="shared" si="21"/>
        <v>5.4420355843837705E-2</v>
      </c>
      <c r="M49" s="42">
        <f t="shared" si="21"/>
        <v>5.384532267214133E-2</v>
      </c>
      <c r="N49" s="42">
        <f t="shared" si="21"/>
        <v>5.5403118610771539E-2</v>
      </c>
      <c r="O49" s="42">
        <f t="shared" si="21"/>
        <v>7.1346468964921542E-2</v>
      </c>
      <c r="P49" s="42">
        <f t="shared" si="21"/>
        <v>7.4672559072634717E-2</v>
      </c>
      <c r="Q49" s="42">
        <f t="shared" si="21"/>
        <v>8.0385350427058161E-2</v>
      </c>
      <c r="R49" s="42">
        <f t="shared" si="21"/>
        <v>7.7458916794457544E-2</v>
      </c>
      <c r="S49" s="42">
        <f t="shared" si="21"/>
        <v>7.9765521016600213E-2</v>
      </c>
      <c r="T49" s="42">
        <f t="shared" si="21"/>
        <v>7.73980439409368E-2</v>
      </c>
      <c r="U49" s="42">
        <f t="shared" si="21"/>
        <v>8.6689475379231468E-2</v>
      </c>
      <c r="V49" s="42">
        <f t="shared" si="21"/>
        <v>6.5640953154119275E-2</v>
      </c>
      <c r="W49" s="42">
        <f t="shared" si="21"/>
        <v>5.4392245010247295E-2</v>
      </c>
      <c r="X49" s="42">
        <f t="shared" si="21"/>
        <v>5.7231394446660401E-2</v>
      </c>
      <c r="Y49" s="24"/>
    </row>
    <row r="50" spans="1:25" x14ac:dyDescent="0.2">
      <c r="A50" s="22"/>
      <c r="B50" s="25" t="s">
        <v>12</v>
      </c>
      <c r="C50" s="23"/>
      <c r="D50" s="23"/>
      <c r="E50" s="23"/>
      <c r="F50" s="23"/>
      <c r="G50" s="42">
        <f t="shared" ref="G50:X50" si="22">G27/G14</f>
        <v>7.0722971944896365E-2</v>
      </c>
      <c r="H50" s="42">
        <f t="shared" si="22"/>
        <v>8.0541845156050715E-2</v>
      </c>
      <c r="I50" s="42">
        <f t="shared" si="22"/>
        <v>8.5588983960499285E-2</v>
      </c>
      <c r="J50" s="42">
        <f t="shared" si="22"/>
        <v>7.3016659815750659E-2</v>
      </c>
      <c r="K50" s="42">
        <f t="shared" si="22"/>
        <v>8.1921113002294085E-2</v>
      </c>
      <c r="L50" s="42">
        <f t="shared" si="22"/>
        <v>9.4185185776897315E-2</v>
      </c>
      <c r="M50" s="42">
        <f t="shared" si="22"/>
        <v>9.8009130446527454E-2</v>
      </c>
      <c r="N50" s="42">
        <f t="shared" si="22"/>
        <v>0.11228226577055096</v>
      </c>
      <c r="O50" s="42">
        <f t="shared" si="22"/>
        <v>0.15549554028534196</v>
      </c>
      <c r="P50" s="42">
        <f t="shared" si="22"/>
        <v>0.18782299817745265</v>
      </c>
      <c r="Q50" s="42">
        <f t="shared" si="22"/>
        <v>0.19603944676306229</v>
      </c>
      <c r="R50" s="42">
        <f t="shared" si="22"/>
        <v>0.20127773641250918</v>
      </c>
      <c r="S50" s="42">
        <f t="shared" si="22"/>
        <v>0.15874305678679709</v>
      </c>
      <c r="T50" s="42">
        <f t="shared" si="22"/>
        <v>0.12338528333674877</v>
      </c>
      <c r="U50" s="42">
        <f t="shared" si="22"/>
        <v>0.11412666957309209</v>
      </c>
      <c r="V50" s="42">
        <f t="shared" si="22"/>
        <v>0.12574378560876015</v>
      </c>
      <c r="W50" s="42">
        <f t="shared" si="22"/>
        <v>0.13304786199512661</v>
      </c>
      <c r="X50" s="42">
        <f t="shared" si="22"/>
        <v>0.1334079170425484</v>
      </c>
      <c r="Y50" s="24"/>
    </row>
    <row r="51" spans="1:25" ht="13.5" thickBot="1" x14ac:dyDescent="0.25">
      <c r="A51" s="22"/>
      <c r="B51" s="11" t="s">
        <v>34</v>
      </c>
      <c r="C51" s="23"/>
      <c r="D51" s="35"/>
      <c r="E51" s="35"/>
      <c r="F51" s="35"/>
      <c r="G51" s="46">
        <f t="shared" ref="G51:X51" si="23">G28/G14</f>
        <v>0.7282915296293262</v>
      </c>
      <c r="H51" s="46">
        <f t="shared" si="23"/>
        <v>0.75065628806899742</v>
      </c>
      <c r="I51" s="46">
        <f t="shared" si="23"/>
        <v>0.7565338730947343</v>
      </c>
      <c r="J51" s="46">
        <f t="shared" si="23"/>
        <v>0.75062262736658847</v>
      </c>
      <c r="K51" s="46">
        <f t="shared" si="23"/>
        <v>0.69075595242989607</v>
      </c>
      <c r="L51" s="46">
        <f t="shared" si="23"/>
        <v>0.69930876189563262</v>
      </c>
      <c r="M51" s="46">
        <f t="shared" si="23"/>
        <v>0.71779626678192276</v>
      </c>
      <c r="N51" s="46">
        <f t="shared" si="23"/>
        <v>0.71749667693391772</v>
      </c>
      <c r="O51" s="46">
        <f t="shared" si="23"/>
        <v>0.74277043535217946</v>
      </c>
      <c r="P51" s="46">
        <f t="shared" si="23"/>
        <v>0.76302482269957506</v>
      </c>
      <c r="Q51" s="46">
        <f t="shared" si="23"/>
        <v>0.77204360354547075</v>
      </c>
      <c r="R51" s="46">
        <f t="shared" si="23"/>
        <v>0.7868788225140676</v>
      </c>
      <c r="S51" s="46">
        <f t="shared" si="23"/>
        <v>0.74400490310190481</v>
      </c>
      <c r="T51" s="46">
        <f t="shared" si="23"/>
        <v>0.67110624214900738</v>
      </c>
      <c r="U51" s="46">
        <f t="shared" si="23"/>
        <v>0.66856020811221328</v>
      </c>
      <c r="V51" s="46">
        <f t="shared" si="23"/>
        <v>0.68729841968874983</v>
      </c>
      <c r="W51" s="46">
        <f t="shared" si="23"/>
        <v>0.69931091818144364</v>
      </c>
      <c r="X51" s="46">
        <f t="shared" si="23"/>
        <v>0.69947356386451964</v>
      </c>
      <c r="Y51" s="24"/>
    </row>
    <row r="52" spans="1:25" ht="13.5" thickTop="1" x14ac:dyDescent="0.2">
      <c r="A52" s="22"/>
      <c r="B52" s="30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4"/>
    </row>
    <row r="53" spans="1:25" x14ac:dyDescent="0.2">
      <c r="A53" s="22"/>
      <c r="B53" s="30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4"/>
    </row>
    <row r="54" spans="1:25" x14ac:dyDescent="0.2">
      <c r="A54" s="22"/>
      <c r="B54" s="8" t="s">
        <v>45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4"/>
    </row>
    <row r="55" spans="1:25" x14ac:dyDescent="0.2">
      <c r="A55" s="22"/>
      <c r="B55" s="8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4"/>
    </row>
    <row r="56" spans="1:25" x14ac:dyDescent="0.2">
      <c r="A56" s="22"/>
      <c r="B56" s="48" t="s">
        <v>37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4"/>
    </row>
    <row r="57" spans="1:25" x14ac:dyDescent="0.2">
      <c r="A57" s="22"/>
      <c r="B57" s="8" t="s">
        <v>35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4"/>
    </row>
    <row r="58" spans="1:25" x14ac:dyDescent="0.2">
      <c r="A58" s="22"/>
      <c r="B58" s="8" t="s">
        <v>36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4"/>
    </row>
    <row r="59" spans="1:25" x14ac:dyDescent="0.2">
      <c r="A59" s="26"/>
      <c r="B59" s="36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8"/>
    </row>
  </sheetData>
  <phoneticPr fontId="0" type="noConversion"/>
  <printOptions horizontalCentered="1"/>
  <pageMargins left="0.25" right="0.25" top="0.5" bottom="0.5" header="0" footer="0.22"/>
  <pageSetup scale="70" orientation="portrait" r:id="rId1"/>
  <headerFooter scaleWithDoc="0">
    <oddFooter>&amp;LUMSL Fact Book&amp;C&amp;A&amp;RLast Updated FY2019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assets_liabilities_net_position</vt:lpstr>
      <vt:lpstr>assets_liabilities_net_position!Print_Area</vt:lpstr>
    </vt:vector>
  </TitlesOfParts>
  <Company>UM- 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</dc:creator>
  <cp:lastModifiedBy>Thaxton, Mary</cp:lastModifiedBy>
  <cp:lastPrinted>2019-12-20T15:58:17Z</cp:lastPrinted>
  <dcterms:created xsi:type="dcterms:W3CDTF">2003-02-27T20:57:00Z</dcterms:created>
  <dcterms:modified xsi:type="dcterms:W3CDTF">2019-12-20T15:58:37Z</dcterms:modified>
</cp:coreProperties>
</file>